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20\1 výzva\"/>
    </mc:Choice>
  </mc:AlternateContent>
  <xr:revisionPtr revIDLastSave="0" documentId="13_ncr:1_{0845B081-5FB5-462F-B562-81B1D4A38A46}" xr6:coauthVersionLast="47" xr6:coauthVersionMax="47" xr10:uidLastSave="{00000000-0000-0000-0000-000000000000}"/>
  <bookViews>
    <workbookView xWindow="1170" yWindow="1170" windowWidth="25095" windowHeight="15240" xr2:uid="{00000000-000D-0000-FFFF-FFFF00000000}"/>
  </bookViews>
  <sheets>
    <sheet name="Tonery" sheetId="1" r:id="rId1"/>
  </sheets>
  <definedNames>
    <definedName name="_xlnm.Print_Area" localSheetId="0">Tonery!$B$1:$U$15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0" i="1"/>
  <c r="R12" i="1"/>
  <c r="S11" i="1"/>
  <c r="O12" i="1"/>
  <c r="H12" i="1"/>
  <c r="O11" i="1"/>
  <c r="H11" i="1"/>
  <c r="O10" i="1"/>
  <c r="H10" i="1"/>
  <c r="S9" i="1"/>
  <c r="O9" i="1"/>
  <c r="H9" i="1"/>
  <c r="R11" i="1" l="1"/>
  <c r="S10" i="1"/>
  <c r="S12" i="1"/>
  <c r="H7" i="1"/>
  <c r="H8" i="1"/>
  <c r="S8" i="1" l="1"/>
  <c r="R8" i="1"/>
  <c r="O8" i="1"/>
  <c r="O7" i="1" l="1"/>
  <c r="P15" i="1" s="1"/>
  <c r="S7" i="1" l="1"/>
  <c r="R7" i="1"/>
  <c r="Q15" i="1" s="1"/>
</calcChain>
</file>

<file path=xl/sharedStrings.xml><?xml version="1.0" encoding="utf-8"?>
<sst xmlns="http://schemas.openxmlformats.org/spreadsheetml/2006/main" count="65" uniqueCount="50">
  <si>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</si>
  <si>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</si>
  <si>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</si>
  <si>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</si>
  <si>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</si>
  <si>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</si>
  <si>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</si>
  <si>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</si>
  <si>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</si>
  <si>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</si>
  <si>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</si>
  <si>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</si>
  <si>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</si>
  <si>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</si>
  <si>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</si>
  <si>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</si>
  <si>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</si>
  <si>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</si>
  <si>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</si>
  <si>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</si>
  <si>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</si>
  <si>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</si>
  <si>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</si>
  <si>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</si>
  <si>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</si>
  <si>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</si>
  <si>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</si>
  <si>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</si>
  <si>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</si>
  <si>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020 - 2025 (originální)</t>
  </si>
  <si>
    <t>bal</t>
  </si>
  <si>
    <t>ks</t>
  </si>
  <si>
    <t>Samostatná faktura</t>
  </si>
  <si>
    <t>NE</t>
  </si>
  <si>
    <t>PS-S Gabriela Langerová,
Tel.: 735 713 921</t>
  </si>
  <si>
    <t>PS-EZ Milan Panuška, 
Tel.: 723 801 815</t>
  </si>
  <si>
    <t>PS-A - Michaela Cíglerová,
Tel.: 606 665 199</t>
  </si>
  <si>
    <t>Kollárova 19,
301 00 Plzeň, 
Správa - Provoz a služeby, 
místnost KO 218</t>
  </si>
  <si>
    <t>Kollárova 19, 
301 00 Plzeň, č
Provoz a služby - Autodoprava,
místnosti KO 215</t>
  </si>
  <si>
    <t>Univerzitní 20, 
301 00 Plzeň, 
Provoz a služby - Provoz a opravy energetických zařízení, místnost UI 112</t>
  </si>
  <si>
    <r>
      <t>Toner do tiskárny Triumph Adler 2500ci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</si>
  <si>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>Originální toner. Výtěžnost 12 000 stran.</t>
  </si>
  <si>
    <r>
      <t xml:space="preserve">Toner do laserové tiskárny Xerox B235 -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</si>
  <si>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 6000 stran.</t>
  </si>
  <si>
    <r>
      <t>Toner do tiskárny  HP Color Jet Pro MFP M281 fdw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</si>
  <si>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 HP Color Jet Pro MFP M281 fdw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</si>
  <si>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>Toner do tiskárny  HP Color Jet Pro MFP M281 fdw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</si>
  <si>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 xml:space="preserve">Toner do tiskárny  HP Color Jet Pro MFP M281 fdw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</si>
  <si>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 toner. Výtěžnost 3 200 stran.</t>
  </si>
  <si>
    <t>Originální toner. Výtěžnost 2 500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</si>
</sst>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31">
    <xf numFmtId="0" fontId="0" fillId="0" borderId="0" xfId="0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Protection="1"/>
    <xf numFmtId="0" fontId="20" fillId="0" borderId="0" xfId="0" applyFont="1" applyAlignment="1" applyProtection="1">
      <alignment horizontal="center"/>
    </xf>
    <xf numFmtId="0" fontId="13" fillId="5" borderId="14" xfId="0" applyFont="1" applyFill="1" applyBorder="1" applyAlignment="1" applyProtection="1">
      <alignment horizontal="left" vertical="center" wrapText="1" indent="1"/>
      <protection locked="0"/>
    </xf>
    <xf numFmtId="0" fontId="13" fillId="5" borderId="18" xfId="0" applyFont="1" applyFill="1" applyBorder="1" applyAlignment="1" applyProtection="1">
      <alignment horizontal="left" vertical="center" wrapText="1" indent="1"/>
      <protection locked="0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164" fontId="13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2"/>
  <sheetViews>
    <sheetView tabSelected="1" zoomScaleNormal="100" workbookViewId="0">
      <selection activeCell="F12" sqref="F12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8" style="5" customWidth="1"/>
    <col min="4" max="4" width="11.7109375" style="118" customWidth="1"/>
    <col min="5" max="5" width="11.28515625" style="4" customWidth="1"/>
    <col min="6" max="6" width="55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1.85546875" style="6" hidden="1" customWidth="1"/>
    <col min="12" max="12" width="36" style="6" customWidth="1"/>
    <col min="13" max="13" width="42.42578125" style="6" customWidth="1"/>
    <col min="14" max="14" width="25.7109375" style="5" customWidth="1"/>
    <col min="15" max="15" width="18.28515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29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78" customHeight="1" thickTop="1" thickBot="1" x14ac:dyDescent="0.3">
      <c r="B7" s="36">
        <v>1</v>
      </c>
      <c r="C7" s="37" t="s">
        <v>40</v>
      </c>
      <c r="D7" s="38">
        <v>1</v>
      </c>
      <c r="E7" s="39" t="s">
        <v>30</v>
      </c>
      <c r="F7" s="37" t="s">
        <v>41</v>
      </c>
      <c r="G7" s="121"/>
      <c r="H7" s="40" t="str">
        <f t="shared" ref="H7:H12" si="0">IF(P7&gt;1999,"ANO","NE")</f>
        <v>ANO</v>
      </c>
      <c r="I7" s="41" t="s">
        <v>32</v>
      </c>
      <c r="J7" s="42" t="s">
        <v>33</v>
      </c>
      <c r="K7" s="43"/>
      <c r="L7" s="41" t="s">
        <v>34</v>
      </c>
      <c r="M7" s="41" t="s">
        <v>37</v>
      </c>
      <c r="N7" s="44" t="s">
        <v>28</v>
      </c>
      <c r="O7" s="45">
        <f>D7*P7</f>
        <v>2616</v>
      </c>
      <c r="P7" s="46">
        <v>2616</v>
      </c>
      <c r="Q7" s="126"/>
      <c r="R7" s="47">
        <f>D7*Q7</f>
        <v>0</v>
      </c>
      <c r="S7" s="48" t="str">
        <f t="shared" ref="S7" si="1">IF(ISNUMBER(Q7), IF(Q7&gt;P7,"NEVYHOVUJE","VYHOVUJE")," ")</f>
        <v xml:space="preserve"> </v>
      </c>
      <c r="T7" s="39"/>
      <c r="U7" s="39" t="s">
        <v>10</v>
      </c>
    </row>
    <row r="8" spans="2:21" ht="80.25" customHeight="1" thickBot="1" x14ac:dyDescent="0.3">
      <c r="B8" s="49">
        <v>2</v>
      </c>
      <c r="C8" s="50" t="s">
        <v>42</v>
      </c>
      <c r="D8" s="51">
        <v>2</v>
      </c>
      <c r="E8" s="52" t="s">
        <v>31</v>
      </c>
      <c r="F8" s="50" t="s">
        <v>43</v>
      </c>
      <c r="G8" s="122"/>
      <c r="H8" s="53" t="str">
        <f t="shared" si="0"/>
        <v>ANO</v>
      </c>
      <c r="I8" s="54" t="s">
        <v>32</v>
      </c>
      <c r="J8" s="54" t="s">
        <v>33</v>
      </c>
      <c r="K8" s="55"/>
      <c r="L8" s="54" t="s">
        <v>35</v>
      </c>
      <c r="M8" s="54" t="s">
        <v>39</v>
      </c>
      <c r="N8" s="56" t="s">
        <v>28</v>
      </c>
      <c r="O8" s="57">
        <f t="shared" ref="O8:O12" si="2">D8*P8</f>
        <v>4400</v>
      </c>
      <c r="P8" s="58">
        <v>2200</v>
      </c>
      <c r="Q8" s="127"/>
      <c r="R8" s="59">
        <f t="shared" ref="R8" si="3">D8*Q8</f>
        <v>0</v>
      </c>
      <c r="S8" s="60" t="str">
        <f t="shared" ref="S8" si="4">IF(ISNUMBER(Q8), IF(Q8&gt;P8,"NEVYHOVUJE","VYHOVUJE")," ")</f>
        <v xml:space="preserve"> </v>
      </c>
      <c r="T8" s="52"/>
      <c r="U8" s="52" t="s">
        <v>10</v>
      </c>
    </row>
    <row r="9" spans="2:21" ht="32.25" customHeight="1" x14ac:dyDescent="0.25">
      <c r="B9" s="61">
        <v>3</v>
      </c>
      <c r="C9" s="62" t="s">
        <v>44</v>
      </c>
      <c r="D9" s="63">
        <v>2</v>
      </c>
      <c r="E9" s="64" t="s">
        <v>31</v>
      </c>
      <c r="F9" s="62" t="s">
        <v>48</v>
      </c>
      <c r="G9" s="123"/>
      <c r="H9" s="65" t="str">
        <f t="shared" si="0"/>
        <v>ANO</v>
      </c>
      <c r="I9" s="66" t="s">
        <v>32</v>
      </c>
      <c r="J9" s="66" t="s">
        <v>33</v>
      </c>
      <c r="K9" s="67"/>
      <c r="L9" s="66" t="s">
        <v>36</v>
      </c>
      <c r="M9" s="66" t="s">
        <v>38</v>
      </c>
      <c r="N9" s="68" t="s">
        <v>28</v>
      </c>
      <c r="O9" s="69">
        <f t="shared" si="2"/>
        <v>5000</v>
      </c>
      <c r="P9" s="70">
        <v>2500</v>
      </c>
      <c r="Q9" s="128"/>
      <c r="R9" s="71">
        <f t="shared" ref="R9" si="5">D9*Q9</f>
        <v>0</v>
      </c>
      <c r="S9" s="72" t="str">
        <f t="shared" ref="S9" si="6">IF(ISNUMBER(Q9), IF(Q9&gt;P9,"NEVYHOVUJE","VYHOVUJE")," ")</f>
        <v xml:space="preserve"> </v>
      </c>
      <c r="T9" s="73"/>
      <c r="U9" s="73" t="s">
        <v>10</v>
      </c>
    </row>
    <row r="10" spans="2:21" ht="32.25" customHeight="1" x14ac:dyDescent="0.25">
      <c r="B10" s="74">
        <v>4</v>
      </c>
      <c r="C10" s="75" t="s">
        <v>45</v>
      </c>
      <c r="D10" s="76">
        <v>1</v>
      </c>
      <c r="E10" s="77" t="s">
        <v>31</v>
      </c>
      <c r="F10" s="75" t="s">
        <v>49</v>
      </c>
      <c r="G10" s="124"/>
      <c r="H10" s="78" t="str">
        <f t="shared" si="0"/>
        <v>ANO</v>
      </c>
      <c r="I10" s="66"/>
      <c r="J10" s="79"/>
      <c r="K10" s="67"/>
      <c r="L10" s="79"/>
      <c r="M10" s="79"/>
      <c r="N10" s="68"/>
      <c r="O10" s="80">
        <f t="shared" si="2"/>
        <v>2500</v>
      </c>
      <c r="P10" s="81">
        <v>2500</v>
      </c>
      <c r="Q10" s="129"/>
      <c r="R10" s="82">
        <f t="shared" ref="R10" si="7">D10*Q10</f>
        <v>0</v>
      </c>
      <c r="S10" s="83" t="str">
        <f t="shared" ref="S10" si="8">IF(ISNUMBER(Q10), IF(Q10&gt;P10,"NEVYHOVUJE","VYHOVUJE")," ")</f>
        <v xml:space="preserve"> </v>
      </c>
      <c r="T10" s="73"/>
      <c r="U10" s="73"/>
    </row>
    <row r="11" spans="2:21" ht="32.25" customHeight="1" x14ac:dyDescent="0.25">
      <c r="B11" s="74">
        <v>5</v>
      </c>
      <c r="C11" s="75" t="s">
        <v>46</v>
      </c>
      <c r="D11" s="76">
        <v>1</v>
      </c>
      <c r="E11" s="77" t="s">
        <v>31</v>
      </c>
      <c r="F11" s="75" t="s">
        <v>49</v>
      </c>
      <c r="G11" s="124"/>
      <c r="H11" s="78" t="str">
        <f t="shared" si="0"/>
        <v>ANO</v>
      </c>
      <c r="I11" s="66"/>
      <c r="J11" s="79"/>
      <c r="K11" s="67"/>
      <c r="L11" s="79"/>
      <c r="M11" s="79"/>
      <c r="N11" s="68"/>
      <c r="O11" s="80">
        <f t="shared" si="2"/>
        <v>2500</v>
      </c>
      <c r="P11" s="81">
        <v>2500</v>
      </c>
      <c r="Q11" s="129"/>
      <c r="R11" s="82">
        <f t="shared" ref="R11" si="9">D11*Q11</f>
        <v>0</v>
      </c>
      <c r="S11" s="83" t="str">
        <f t="shared" ref="S11" si="10">IF(ISNUMBER(Q11), IF(Q11&gt;P11,"NEVYHOVUJE","VYHOVUJE")," ")</f>
        <v xml:space="preserve"> </v>
      </c>
      <c r="T11" s="73"/>
      <c r="U11" s="73"/>
    </row>
    <row r="12" spans="2:21" ht="32.25" customHeight="1" thickBot="1" x14ac:dyDescent="0.3">
      <c r="B12" s="84">
        <v>6</v>
      </c>
      <c r="C12" s="85" t="s">
        <v>47</v>
      </c>
      <c r="D12" s="86">
        <v>1</v>
      </c>
      <c r="E12" s="87" t="s">
        <v>31</v>
      </c>
      <c r="F12" s="85" t="s">
        <v>49</v>
      </c>
      <c r="G12" s="125"/>
      <c r="H12" s="88" t="str">
        <f t="shared" si="0"/>
        <v>ANO</v>
      </c>
      <c r="I12" s="89"/>
      <c r="J12" s="90"/>
      <c r="K12" s="91"/>
      <c r="L12" s="90"/>
      <c r="M12" s="90"/>
      <c r="N12" s="92"/>
      <c r="O12" s="93">
        <f t="shared" si="2"/>
        <v>2500</v>
      </c>
      <c r="P12" s="94">
        <v>2500</v>
      </c>
      <c r="Q12" s="130"/>
      <c r="R12" s="95">
        <f t="shared" ref="R12" si="11">D12*Q12</f>
        <v>0</v>
      </c>
      <c r="S12" s="96" t="str">
        <f t="shared" ref="S12" si="12">IF(ISNUMBER(Q12), IF(Q12&gt;P12,"NEVYHOVUJE","VYHOVUJE")," ")</f>
        <v xml:space="preserve"> </v>
      </c>
      <c r="T12" s="97"/>
      <c r="U12" s="97"/>
    </row>
    <row r="13" spans="2:21" ht="16.5" thickTop="1" thickBot="1" x14ac:dyDescent="0.3">
      <c r="C13" s="6"/>
      <c r="D13" s="6"/>
      <c r="E13" s="6"/>
      <c r="F13" s="6"/>
      <c r="G13" s="6"/>
      <c r="H13" s="6"/>
      <c r="I13" s="6"/>
      <c r="J13" s="6"/>
      <c r="N13" s="6"/>
      <c r="O13" s="6"/>
      <c r="R13" s="98"/>
    </row>
    <row r="14" spans="2:21" ht="60.75" customHeight="1" thickTop="1" thickBot="1" x14ac:dyDescent="0.3">
      <c r="B14" s="99" t="s">
        <v>14</v>
      </c>
      <c r="C14" s="100"/>
      <c r="D14" s="100"/>
      <c r="E14" s="100"/>
      <c r="F14" s="100"/>
      <c r="G14" s="100"/>
      <c r="H14" s="101"/>
      <c r="I14" s="102"/>
      <c r="J14" s="102"/>
      <c r="K14" s="102"/>
      <c r="L14" s="12"/>
      <c r="M14" s="12"/>
      <c r="N14" s="103"/>
      <c r="O14" s="103"/>
      <c r="P14" s="104" t="s">
        <v>11</v>
      </c>
      <c r="Q14" s="105" t="s">
        <v>12</v>
      </c>
      <c r="R14" s="106"/>
      <c r="S14" s="107"/>
      <c r="T14" s="28"/>
      <c r="U14" s="108"/>
    </row>
    <row r="15" spans="2:21" ht="33.75" customHeight="1" thickTop="1" thickBot="1" x14ac:dyDescent="0.3">
      <c r="B15" s="109" t="s">
        <v>15</v>
      </c>
      <c r="C15" s="110"/>
      <c r="D15" s="110"/>
      <c r="E15" s="110"/>
      <c r="F15" s="110"/>
      <c r="G15" s="110"/>
      <c r="H15" s="111"/>
      <c r="I15" s="112"/>
      <c r="L15" s="8"/>
      <c r="M15" s="8"/>
      <c r="N15" s="113"/>
      <c r="O15" s="113"/>
      <c r="P15" s="114">
        <f>SUM(O7:O12)</f>
        <v>19516</v>
      </c>
      <c r="Q15" s="115">
        <f>SUM(R7:R12)</f>
        <v>0</v>
      </c>
      <c r="R15" s="116"/>
      <c r="S15" s="117"/>
    </row>
    <row r="16" spans="2:21" ht="14.25" customHeight="1" thickTop="1" x14ac:dyDescent="0.25"/>
    <row r="17" spans="2:3" ht="14.25" customHeight="1" x14ac:dyDescent="0.25">
      <c r="B17" s="119"/>
    </row>
    <row r="18" spans="2:3" ht="14.25" customHeight="1" x14ac:dyDescent="0.25">
      <c r="B18" s="120"/>
      <c r="C18" s="119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2gdgAq59AjG4da9nhJ9nNG/IYcxlFDY3LDLtbkvPZyOAZSWKL19hmMYYDdVu4fjjxKRa3/S7IpiHc3GgmXB2Pw==" saltValue="XvBU3gKLPkiayKE5nlpsrQ==" spinCount="100000" sheet="1" objects="1" scenarios="1"/>
  <mergeCells count="13">
    <mergeCell ref="B1:C1"/>
    <mergeCell ref="B15:G15"/>
    <mergeCell ref="Q15:S15"/>
    <mergeCell ref="B14:G14"/>
    <mergeCell ref="Q14:S14"/>
    <mergeCell ref="M9:M12"/>
    <mergeCell ref="L9:L12"/>
    <mergeCell ref="I9:I12"/>
    <mergeCell ref="J9:J12"/>
    <mergeCell ref="K9:K12"/>
    <mergeCell ref="U9:U12"/>
    <mergeCell ref="T9:T12"/>
    <mergeCell ref="N9:N12"/>
  </mergeCells>
  <conditionalFormatting sqref="B7:B12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2">
    <cfRule type="containsBlanks" dxfId="9" priority="2">
      <formula>LEN(TRIM(D7))=0</formula>
    </cfRule>
  </conditionalFormatting>
  <conditionalFormatting sqref="G7:G12 Q7:Q12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2">
    <cfRule type="notContainsBlanks" dxfId="5" priority="29">
      <formula>LEN(TRIM(G7))&gt;0</formula>
    </cfRule>
  </conditionalFormatting>
  <conditionalFormatting sqref="H7:H12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2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2" xr:uid="{00000000-0002-0000-0000-000001000000}">
      <formula1>"ANO,NE"</formula1>
    </dataValidation>
    <dataValidation type="list" showInputMessage="1" showErrorMessage="1" sqref="E7:E1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2025-06-20T11:31:58Z</dcterms:modified>
</cp:coreProperties>
</file>